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8310" activeTab="0"/>
  </bookViews>
  <sheets>
    <sheet name="rPrime" sheetId="1" r:id="rId1"/>
  </sheets>
  <definedNames>
    <definedName name="SHEET_TITLE" localSheetId="0">"rPrime"</definedName>
    <definedName name="_xlnm.Print_Area" localSheetId="0">'rPrime'!$A:$IV</definedName>
  </definedNames>
  <calcPr fullCalcOnLoad="1"/>
</workbook>
</file>

<file path=xl/sharedStrings.xml><?xml version="1.0" encoding="utf-8"?>
<sst xmlns="http://schemas.openxmlformats.org/spreadsheetml/2006/main" count="26" uniqueCount="14">
  <si>
    <t>uA</t>
  </si>
  <si>
    <t>r'd</t>
  </si>
  <si>
    <t>r'e</t>
  </si>
  <si>
    <t>Vd</t>
  </si>
  <si>
    <t>Vbe</t>
  </si>
  <si>
    <t>Voltage &amp; r' of Semiconductor PN Jnuctions</t>
  </si>
  <si>
    <t xml:space="preserve">            1N914</t>
  </si>
  <si>
    <t xml:space="preserve">           2N3904</t>
  </si>
  <si>
    <t xml:space="preserve">           2N3906</t>
  </si>
  <si>
    <t xml:space="preserve">           MPSA18</t>
  </si>
  <si>
    <t xml:space="preserve">           2N2222</t>
  </si>
  <si>
    <t xml:space="preserve">           2N2907</t>
  </si>
  <si>
    <t xml:space="preserve">         MPSH81</t>
  </si>
  <si>
    <t xml:space="preserve">         MPSH10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</si>
</sst>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6">
    <font>
      <sz val="10"/>
      <color indexed="8"/>
      <name val="Sans"/>
      <family val="0"/>
    </font>
    <font>
      <i/>
      <sz val="10"/>
      <color indexed="8"/>
      <name val="Sans"/>
      <family val="0"/>
    </font>
    <font>
      <u val="single"/>
      <sz val="10"/>
      <color indexed="8"/>
      <name val="Sans"/>
      <family val="0"/>
    </font>
    <font>
      <b/>
      <sz val="10"/>
      <color indexed="59"/>
      <name val="Sans"/>
      <family val="0"/>
    </font>
    <font>
      <b/>
      <sz val="10"/>
      <color indexed="8"/>
      <name val="Sans"/>
      <family val="0"/>
    </font>
    <font>
      <b/>
      <sz val="14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3"/>
  <sheetViews>
    <sheetView tabSelected="1" zoomScale="75" zoomScaleNormal="75" zoomScaleSheetLayoutView="1" workbookViewId="0" topLeftCell="A1">
      <selection activeCell="R8" sqref="R8"/>
    </sheetView>
  </sheetViews>
  <sheetFormatPr defaultColWidth="11.00390625" defaultRowHeight="12.75"/>
  <cols>
    <col min="1" max="1" width="9.125" style="9" customWidth="1"/>
    <col min="2" max="2" width="2.25390625" style="17" customWidth="1"/>
    <col min="3" max="3" width="9.125" style="9" customWidth="1"/>
    <col min="4" max="4" width="9.125" style="17" customWidth="1"/>
    <col min="5" max="5" width="2.25390625" style="17" customWidth="1"/>
    <col min="6" max="7" width="9.125" style="9" customWidth="1"/>
    <col min="8" max="8" width="2.25390625" style="17" customWidth="1"/>
    <col min="9" max="9" width="9.125" style="9" customWidth="1"/>
    <col min="10" max="10" width="9.125" style="17" customWidth="1"/>
    <col min="11" max="11" width="2.25390625" style="17" customWidth="1"/>
    <col min="12" max="12" width="9.125" style="9" customWidth="1"/>
    <col min="13" max="13" width="9.125" style="17" customWidth="1"/>
    <col min="14" max="14" width="2.25390625" style="17" customWidth="1"/>
    <col min="15" max="15" width="9.125" style="9" customWidth="1"/>
    <col min="16" max="16" width="9.125" style="17" customWidth="1"/>
    <col min="17" max="17" width="2.25390625" style="1" customWidth="1"/>
    <col min="18" max="18" width="9.125" style="2" customWidth="1"/>
    <col min="19" max="19" width="9.125" style="1" customWidth="1"/>
    <col min="20" max="20" width="2.25390625" style="1" customWidth="1"/>
    <col min="21" max="21" width="9.125" style="2" customWidth="1"/>
    <col min="22" max="22" width="9.125" style="1" customWidth="1"/>
    <col min="23" max="23" width="2.25390625" style="1" customWidth="1"/>
    <col min="24" max="24" width="9.125" style="2" customWidth="1"/>
    <col min="25" max="25" width="9.125" style="1" customWidth="1"/>
    <col min="26" max="256" width="8.75390625" style="1" customWidth="1"/>
  </cols>
  <sheetData>
    <row r="1" ht="12.75" customHeight="1">
      <c r="A1" s="17"/>
    </row>
    <row r="2" ht="18">
      <c r="A2" s="12" t="s">
        <v>5</v>
      </c>
    </row>
    <row r="5" spans="1:25" ht="12.75">
      <c r="A5" s="10">
        <v>990</v>
      </c>
      <c r="B5" s="15"/>
      <c r="C5" s="10">
        <f>LOG(A5)/8.451+0.2633</f>
        <v>0.6177710915391729</v>
      </c>
      <c r="D5" s="15">
        <f>(C6-C5)/0.00000002</f>
        <v>51391.42814514774</v>
      </c>
      <c r="E5" s="15"/>
      <c r="F5" s="10">
        <f>(7+LOG(A5))/15</f>
        <v>0.6663756796398367</v>
      </c>
      <c r="G5" s="10">
        <f>(F6-F5)/0.00000002</f>
        <v>28953.93061697615</v>
      </c>
      <c r="H5" s="15"/>
      <c r="I5" s="10">
        <f>LOG(A5)/16+0.475</f>
        <v>0.6622271996623469</v>
      </c>
      <c r="J5" s="10">
        <f>(I6-I5)/0.00000002</f>
        <v>27144.309953414104</v>
      </c>
      <c r="K5" s="15"/>
      <c r="L5" s="10">
        <f>LOG(A5)/16.07143+0.41</f>
        <v>0.5963950622065086</v>
      </c>
      <c r="M5" s="10">
        <f>(L6-L5)/0.00000002</f>
        <v>27023.66617374219</v>
      </c>
      <c r="N5" s="15"/>
      <c r="O5" s="10">
        <f>LOG(A5)/17.084+0.433</f>
        <v>0.6083474124676628</v>
      </c>
      <c r="P5" s="10">
        <f>(O6-O5)/0.00000002</f>
        <v>25421.97139163149</v>
      </c>
      <c r="Q5" s="4"/>
      <c r="R5" s="10">
        <f>LOG(A5)/15.2672+0.424</f>
        <v>0.6202137913040734</v>
      </c>
      <c r="S5" s="10">
        <f>(R6-R5)/0.00000002</f>
        <v>28447.191315672524</v>
      </c>
      <c r="T5" s="4"/>
      <c r="U5" s="10">
        <f>LOG(A5)/13+0.523</f>
        <v>0.7534334765075039</v>
      </c>
      <c r="V5" s="10">
        <f>(U6-U5)/0.00000002</f>
        <v>33408.3814811259</v>
      </c>
      <c r="W5" s="4"/>
      <c r="X5" s="10">
        <f>LOG(A5)/16.652+0.567</f>
        <v>0.7468964205259158</v>
      </c>
      <c r="Y5" s="10">
        <f>(X6-X5)/0.00000002</f>
        <v>26081.489265833425</v>
      </c>
    </row>
    <row r="6" spans="1:25" ht="12.75">
      <c r="A6" s="10">
        <v>1010</v>
      </c>
      <c r="B6" s="15"/>
      <c r="C6" s="10">
        <f>LOG(A6)/8.451+0.2633</f>
        <v>0.6187989201020758</v>
      </c>
      <c r="D6" s="15"/>
      <c r="E6" s="15"/>
      <c r="F6" s="10">
        <f>(7+LOG(A6))/15</f>
        <v>0.6669547582521762</v>
      </c>
      <c r="G6" s="10"/>
      <c r="H6" s="15"/>
      <c r="I6" s="10">
        <f>LOG(A6)/16+0.475</f>
        <v>0.6627700858614152</v>
      </c>
      <c r="J6" s="15"/>
      <c r="K6" s="15"/>
      <c r="L6" s="10">
        <f>LOG(A6)/16.07143+0.41</f>
        <v>0.5969355355299835</v>
      </c>
      <c r="M6" s="15"/>
      <c r="N6" s="15"/>
      <c r="O6" s="10">
        <f>LOG(A6)/17.084+0.433</f>
        <v>0.6088558518954954</v>
      </c>
      <c r="P6" s="15"/>
      <c r="Q6" s="4"/>
      <c r="R6" s="10">
        <f>LOG(A6)/15.2672+0.424</f>
        <v>0.6207827351303868</v>
      </c>
      <c r="S6" s="4"/>
      <c r="T6" s="4"/>
      <c r="U6" s="10">
        <f>LOG(A6)/13+0.523</f>
        <v>0.7541016441371264</v>
      </c>
      <c r="V6" s="4"/>
      <c r="W6" s="4"/>
      <c r="X6" s="10">
        <f>LOG(A6)/16.652+0.567</f>
        <v>0.7474180503112324</v>
      </c>
      <c r="Y6" s="4"/>
    </row>
    <row r="8" spans="3:24" ht="13.5">
      <c r="C8" s="8" t="s">
        <v>6</v>
      </c>
      <c r="D8" s="8"/>
      <c r="F8" s="8" t="s">
        <v>7</v>
      </c>
      <c r="G8" s="8"/>
      <c r="I8" s="8" t="s">
        <v>8</v>
      </c>
      <c r="J8" s="8"/>
      <c r="L8" s="8" t="s">
        <v>9</v>
      </c>
      <c r="M8" s="8"/>
      <c r="O8" s="8" t="s">
        <v>10</v>
      </c>
      <c r="P8" s="8"/>
      <c r="Q8" s="17"/>
      <c r="R8" s="8" t="s">
        <v>11</v>
      </c>
      <c r="S8" s="8"/>
      <c r="U8" s="13" t="s">
        <v>12</v>
      </c>
      <c r="X8" s="13" t="s">
        <v>13</v>
      </c>
    </row>
    <row r="9" spans="1:25" ht="12.75">
      <c r="A9" s="8" t="s">
        <v>0</v>
      </c>
      <c r="C9" s="8" t="s">
        <v>3</v>
      </c>
      <c r="D9" s="8" t="s">
        <v>1</v>
      </c>
      <c r="F9" s="8" t="s">
        <v>4</v>
      </c>
      <c r="G9" s="8" t="s">
        <v>2</v>
      </c>
      <c r="I9" s="8" t="s">
        <v>4</v>
      </c>
      <c r="J9" s="8" t="s">
        <v>2</v>
      </c>
      <c r="L9" s="8" t="s">
        <v>4</v>
      </c>
      <c r="M9" s="8" t="s">
        <v>2</v>
      </c>
      <c r="O9" s="8" t="s">
        <v>4</v>
      </c>
      <c r="P9" s="8" t="s">
        <v>2</v>
      </c>
      <c r="Q9" s="17"/>
      <c r="R9" s="8" t="s">
        <v>4</v>
      </c>
      <c r="S9" s="8" t="s">
        <v>2</v>
      </c>
      <c r="U9" s="8" t="s">
        <v>4</v>
      </c>
      <c r="V9" s="8" t="s">
        <v>2</v>
      </c>
      <c r="X9" s="8" t="s">
        <v>4</v>
      </c>
      <c r="Y9" s="8" t="s">
        <v>2</v>
      </c>
    </row>
    <row r="10" spans="1:25" ht="12.75">
      <c r="A10" s="14">
        <v>10</v>
      </c>
      <c r="B10" s="7"/>
      <c r="C10" s="14">
        <f>LOG(A10)/8.451+0.2633</f>
        <v>0.3816291918116199</v>
      </c>
      <c r="D10" s="14">
        <f>ROUND($D$5/A10,2)</f>
        <v>5139.14</v>
      </c>
      <c r="E10" s="7"/>
      <c r="F10" s="14">
        <f>(7+LOG(A10))/15</f>
        <v>0.5333333333333333</v>
      </c>
      <c r="G10" s="14">
        <f>ROUND($G$5/A10,2)</f>
        <v>2895.39</v>
      </c>
      <c r="H10" s="7"/>
      <c r="I10" s="14">
        <f>LOG(A10)/16+0.475</f>
        <v>0.5375</v>
      </c>
      <c r="J10" s="14">
        <f>ROUND($J$5/A10,2)</f>
        <v>2714.43</v>
      </c>
      <c r="K10" s="7"/>
      <c r="L10" s="14">
        <f>LOG(A10)/16.07143+0.41</f>
        <v>0.4722222166913585</v>
      </c>
      <c r="M10" s="14">
        <f>ROUND($M$5/A10,2)</f>
        <v>2702.37</v>
      </c>
      <c r="N10" s="7"/>
      <c r="O10" s="14">
        <f>LOG(A10)/17.084+0.433</f>
        <v>0.4915343011004449</v>
      </c>
      <c r="P10" s="14">
        <f>ROUND($P$5/A10,2)</f>
        <v>2542.2</v>
      </c>
      <c r="Q10" s="11"/>
      <c r="R10" s="14">
        <f>LOG(A10)/15.2672+0.424</f>
        <v>0.4894998952001677</v>
      </c>
      <c r="S10" s="14">
        <f>ROUND($S$5/A10,2)</f>
        <v>2844.72</v>
      </c>
      <c r="T10" s="11"/>
      <c r="U10" s="14">
        <f>LOG(A10)/13+0.523</f>
        <v>0.599923076923077</v>
      </c>
      <c r="V10" s="14">
        <f>ROUND($V$5/A10,2)</f>
        <v>3340.84</v>
      </c>
      <c r="W10" s="11"/>
      <c r="X10" s="14">
        <f>LOG(A10)/16.652+0.567</f>
        <v>0.6270528465049243</v>
      </c>
      <c r="Y10" s="14">
        <f>ROUND($Y$5/A10,2)</f>
        <v>2608.15</v>
      </c>
    </row>
    <row r="11" spans="1:25" ht="12.75">
      <c r="A11" s="9">
        <f>A10*10^0.1</f>
        <v>12.589254117941673</v>
      </c>
      <c r="C11" s="9">
        <f>LOG(A11)/8.451+0.2633</f>
        <v>0.3934621109927819</v>
      </c>
      <c r="D11" s="9">
        <f>ROUND($D$5/A11,2)</f>
        <v>4082.17</v>
      </c>
      <c r="F11" s="9">
        <f>(7+LOG(A11))/15</f>
        <v>0.5399999999999999</v>
      </c>
      <c r="G11" s="9">
        <f>ROUND($G$5/A11,2)</f>
        <v>2299.89</v>
      </c>
      <c r="I11" s="9">
        <f>LOG(A11)/16+0.475</f>
        <v>0.54375</v>
      </c>
      <c r="J11" s="9">
        <f>ROUND($J$5/A11,2)</f>
        <v>2156.15</v>
      </c>
      <c r="L11" s="9">
        <f>LOG(A11)/16.07143+0.41</f>
        <v>0.47844443836049433</v>
      </c>
      <c r="M11" s="9">
        <f>ROUND($M$5/A11,2)</f>
        <v>2146.57</v>
      </c>
      <c r="O11" s="9">
        <f>LOG(A11)/17.084+0.433</f>
        <v>0.49738773121048935</v>
      </c>
      <c r="P11" s="9">
        <f>ROUND($P$5/A11,2)</f>
        <v>2019.34</v>
      </c>
      <c r="R11" s="9">
        <f>LOG(A11)/15.2672+0.424</f>
        <v>0.4960498847201844</v>
      </c>
      <c r="S11" s="9">
        <f>ROUND($S$5/A11,2)</f>
        <v>2259.64</v>
      </c>
      <c r="U11" s="9">
        <f>LOG(A11)/13+0.523</f>
        <v>0.6076153846153847</v>
      </c>
      <c r="V11" s="9">
        <f>ROUND($V$5/A11,2)</f>
        <v>2653.72</v>
      </c>
      <c r="X11" s="9">
        <f>LOG(A11)/16.652+0.567</f>
        <v>0.6330581311554168</v>
      </c>
      <c r="Y11" s="9">
        <f>ROUND($Y$5/A11,2)</f>
        <v>2071.73</v>
      </c>
    </row>
    <row r="12" spans="1:25" ht="12.75">
      <c r="A12" s="9">
        <f>A11*10^0.1</f>
        <v>15.848931924611136</v>
      </c>
      <c r="C12" s="9">
        <f>LOG(A12)/8.451+0.2633</f>
        <v>0.40529503017394386</v>
      </c>
      <c r="D12" s="9">
        <f>ROUND($D$5/A12,2)</f>
        <v>3242.58</v>
      </c>
      <c r="F12" s="9">
        <f>(7+LOG(A12))/15</f>
        <v>0.5466666666666666</v>
      </c>
      <c r="G12" s="9">
        <f>ROUND($G$5/A12,2)</f>
        <v>1826.87</v>
      </c>
      <c r="I12" s="9">
        <f>LOG(A12)/16+0.475</f>
        <v>0.5499999999999999</v>
      </c>
      <c r="J12" s="9">
        <f>ROUND($J$5/A12,2)</f>
        <v>1712.69</v>
      </c>
      <c r="L12" s="9">
        <f>LOG(A12)/16.07143+0.41</f>
        <v>0.4846666600296302</v>
      </c>
      <c r="M12" s="9">
        <f>ROUND($M$5/A12,2)</f>
        <v>1705.08</v>
      </c>
      <c r="O12" s="9">
        <f>LOG(A12)/17.084+0.433</f>
        <v>0.5032411613205339</v>
      </c>
      <c r="P12" s="9">
        <f>ROUND($P$5/A12,2)</f>
        <v>1604.02</v>
      </c>
      <c r="R12" s="9">
        <f>LOG(A12)/15.2672+0.424</f>
        <v>0.5025998742402011</v>
      </c>
      <c r="S12" s="9">
        <f>ROUND($S$5/A12,2)</f>
        <v>1794.9</v>
      </c>
      <c r="U12" s="9">
        <f>LOG(A12)/13+0.523</f>
        <v>0.6153076923076923</v>
      </c>
      <c r="V12" s="9">
        <f>ROUND($V$5/A12,2)</f>
        <v>2107.93</v>
      </c>
      <c r="X12" s="9">
        <f>LOG(A12)/16.652+0.567</f>
        <v>0.6390634158059092</v>
      </c>
      <c r="Y12" s="9">
        <f>ROUND($Y$5/A12,2)</f>
        <v>1645.63</v>
      </c>
    </row>
    <row r="13" spans="1:25" ht="12.75">
      <c r="A13" s="9">
        <f>A12*10^0.1</f>
        <v>19.952623149688797</v>
      </c>
      <c r="C13" s="9">
        <f>LOG(A13)/8.451+0.2633</f>
        <v>0.4171279493551059</v>
      </c>
      <c r="D13" s="9">
        <f>ROUND($D$5/A13,2)</f>
        <v>2575.67</v>
      </c>
      <c r="F13" s="9">
        <f>(7+LOG(A13))/15</f>
        <v>0.5533333333333333</v>
      </c>
      <c r="G13" s="9">
        <f>ROUND($G$5/A13,2)</f>
        <v>1451.13</v>
      </c>
      <c r="I13" s="9">
        <f>LOG(A13)/16+0.475</f>
        <v>0.55625</v>
      </c>
      <c r="J13" s="9">
        <f>ROUND($J$5/A13,2)</f>
        <v>1360.44</v>
      </c>
      <c r="L13" s="9">
        <f>LOG(A13)/16.07143+0.41</f>
        <v>0.49088888169876604</v>
      </c>
      <c r="M13" s="9">
        <f>ROUND($M$5/A13,2)</f>
        <v>1354.39</v>
      </c>
      <c r="O13" s="9">
        <f>LOG(A13)/17.084+0.433</f>
        <v>0.5090945914305783</v>
      </c>
      <c r="P13" s="9">
        <f>ROUND($P$5/A13,2)</f>
        <v>1274.12</v>
      </c>
      <c r="R13" s="9">
        <f>LOG(A13)/15.2672+0.424</f>
        <v>0.509149863760218</v>
      </c>
      <c r="S13" s="9">
        <f>ROUND($S$5/A13,2)</f>
        <v>1425.74</v>
      </c>
      <c r="U13" s="9">
        <f>LOG(A13)/13+0.523</f>
        <v>0.623</v>
      </c>
      <c r="V13" s="9">
        <f>ROUND($V$5/A13,2)</f>
        <v>1674.39</v>
      </c>
      <c r="X13" s="9">
        <f>LOG(A13)/16.652+0.567</f>
        <v>0.6450687004564015</v>
      </c>
      <c r="Y13" s="9">
        <f>ROUND($Y$5/A13,2)</f>
        <v>1307.17</v>
      </c>
    </row>
    <row r="14" spans="1:25" ht="12.75">
      <c r="A14" s="9">
        <f>A13*10^0.1</f>
        <v>25.118864315095806</v>
      </c>
      <c r="C14" s="9">
        <f>LOG(A14)/8.451+0.2633</f>
        <v>0.4289608685362679</v>
      </c>
      <c r="D14" s="9">
        <f>ROUND($D$5/A14,2)</f>
        <v>2045.93</v>
      </c>
      <c r="F14" s="9">
        <f>(7+LOG(A14))/15</f>
        <v>0.56</v>
      </c>
      <c r="G14" s="9">
        <f>ROUND($G$5/A14,2)</f>
        <v>1152.68</v>
      </c>
      <c r="I14" s="9">
        <f>LOG(A14)/16+0.475</f>
        <v>0.5625</v>
      </c>
      <c r="J14" s="9">
        <f>ROUND($J$5/A14,2)</f>
        <v>1080.63</v>
      </c>
      <c r="L14" s="9">
        <f>LOG(A14)/16.07143+0.41</f>
        <v>0.49711110336790193</v>
      </c>
      <c r="M14" s="9">
        <f>ROUND($M$5/A14,2)</f>
        <v>1075.83</v>
      </c>
      <c r="O14" s="9">
        <f>LOG(A14)/17.084+0.433</f>
        <v>0.5149480215406228</v>
      </c>
      <c r="P14" s="9">
        <f>ROUND($P$5/A14,2)</f>
        <v>1012.07</v>
      </c>
      <c r="R14" s="9">
        <f>LOG(A14)/15.2672+0.424</f>
        <v>0.5156998532802347</v>
      </c>
      <c r="S14" s="9">
        <f>ROUND($S$5/A14,2)</f>
        <v>1132.5</v>
      </c>
      <c r="U14" s="9">
        <f>LOG(A14)/13+0.523</f>
        <v>0.6306923076923077</v>
      </c>
      <c r="V14" s="9">
        <f>ROUND($V$5/A14,2)</f>
        <v>1330.01</v>
      </c>
      <c r="X14" s="9">
        <f>LOG(A14)/16.652+0.567</f>
        <v>0.6510739851068941</v>
      </c>
      <c r="Y14" s="9">
        <f>ROUND($Y$5/A14,2)</f>
        <v>1038.32</v>
      </c>
    </row>
    <row r="15" spans="1:25" ht="12.75">
      <c r="A15" s="9">
        <f>A14*10^0.1</f>
        <v>31.6227766016838</v>
      </c>
      <c r="C15" s="9">
        <f>LOG(A15)/8.451+0.2633</f>
        <v>0.44079378771742983</v>
      </c>
      <c r="D15" s="9">
        <f>ROUND($D$5/A15,2)</f>
        <v>1625.14</v>
      </c>
      <c r="F15" s="9">
        <f>(7+LOG(A15))/15</f>
        <v>0.5666666666666667</v>
      </c>
      <c r="G15" s="9">
        <f>ROUND($G$5/A15,2)</f>
        <v>915.6</v>
      </c>
      <c r="I15" s="9">
        <f>LOG(A15)/16+0.475</f>
        <v>0.56875</v>
      </c>
      <c r="J15" s="9">
        <f>ROUND($J$5/A15,2)</f>
        <v>858.38</v>
      </c>
      <c r="L15" s="9">
        <f>LOG(A15)/16.07143+0.41</f>
        <v>0.5033333250370378</v>
      </c>
      <c r="M15" s="9">
        <f>ROUND($M$5/A15,2)</f>
        <v>854.56</v>
      </c>
      <c r="O15" s="9">
        <f>LOG(A15)/17.084+0.433</f>
        <v>0.5208014516506673</v>
      </c>
      <c r="P15" s="9">
        <f>ROUND($P$5/A15,2)</f>
        <v>803.91</v>
      </c>
      <c r="R15" s="9">
        <f>LOG(A15)/15.2672+0.424</f>
        <v>0.5222498428002516</v>
      </c>
      <c r="S15" s="9">
        <f>ROUND($S$5/A15,2)</f>
        <v>899.58</v>
      </c>
      <c r="U15" s="9">
        <f>LOG(A15)/13+0.523</f>
        <v>0.6383846153846154</v>
      </c>
      <c r="V15" s="9">
        <f>ROUND($V$5/A15,2)</f>
        <v>1056.47</v>
      </c>
      <c r="X15" s="9">
        <f>LOG(A15)/16.652+0.567</f>
        <v>0.6570792697573864</v>
      </c>
      <c r="Y15" s="9">
        <f>ROUND($Y$5/A15,2)</f>
        <v>824.77</v>
      </c>
    </row>
    <row r="16" spans="1:25" ht="12.75">
      <c r="A16" s="9">
        <f>A15*10^0.1</f>
        <v>39.810717055349734</v>
      </c>
      <c r="C16" s="9">
        <f>LOG(A16)/8.451+0.2633</f>
        <v>0.45262670689859186</v>
      </c>
      <c r="D16" s="9">
        <f>ROUND($D$5/A16,2)</f>
        <v>1290.89</v>
      </c>
      <c r="F16" s="9">
        <f>(7+LOG(A16))/15</f>
        <v>0.5733333333333334</v>
      </c>
      <c r="G16" s="9">
        <f>ROUND($G$5/A16,2)</f>
        <v>727.29</v>
      </c>
      <c r="I16" s="9">
        <f>LOG(A16)/16+0.475</f>
        <v>0.575</v>
      </c>
      <c r="J16" s="9">
        <f>ROUND($J$5/A16,2)</f>
        <v>681.83</v>
      </c>
      <c r="L16" s="9">
        <f>LOG(A16)/16.07143+0.41</f>
        <v>0.5095555467061736</v>
      </c>
      <c r="M16" s="9">
        <f>ROUND($M$5/A16,2)</f>
        <v>678.8</v>
      </c>
      <c r="O16" s="9">
        <f>LOG(A16)/17.084+0.433</f>
        <v>0.5266548817607117</v>
      </c>
      <c r="P16" s="9">
        <f>ROUND($P$5/A16,2)</f>
        <v>638.57</v>
      </c>
      <c r="R16" s="9">
        <f>LOG(A16)/15.2672+0.424</f>
        <v>0.5287998323202683</v>
      </c>
      <c r="S16" s="9">
        <f>ROUND($S$5/A16,2)</f>
        <v>714.56</v>
      </c>
      <c r="U16" s="9">
        <f>LOG(A16)/13+0.523</f>
        <v>0.6460769230769231</v>
      </c>
      <c r="V16" s="9">
        <f>ROUND($V$5/A16,2)</f>
        <v>839.18</v>
      </c>
      <c r="X16" s="9">
        <f>LOG(A16)/16.652+0.567</f>
        <v>0.6630845544078788</v>
      </c>
      <c r="Y16" s="9">
        <f>ROUND($Y$5/A16,2)</f>
        <v>655.14</v>
      </c>
    </row>
    <row r="17" spans="1:25" ht="12.75">
      <c r="A17" s="9">
        <f>A16*10^0.1</f>
        <v>50.118723362727245</v>
      </c>
      <c r="C17" s="9">
        <f>LOG(A17)/8.451+0.2633</f>
        <v>0.4644596260797539</v>
      </c>
      <c r="D17" s="9">
        <f>ROUND($D$5/A17,2)</f>
        <v>1025.39</v>
      </c>
      <c r="F17" s="9">
        <f>(7+LOG(A17))/15</f>
        <v>0.58</v>
      </c>
      <c r="G17" s="9">
        <f>ROUND($G$5/A17,2)</f>
        <v>577.71</v>
      </c>
      <c r="I17" s="9">
        <f>LOG(A17)/16+0.475</f>
        <v>0.58125</v>
      </c>
      <c r="J17" s="9">
        <f>ROUND($J$5/A17,2)</f>
        <v>541.6</v>
      </c>
      <c r="L17" s="9">
        <f>LOG(A17)/16.07143+0.41</f>
        <v>0.5157777683753094</v>
      </c>
      <c r="M17" s="9">
        <f>ROUND($M$5/A17,2)</f>
        <v>539.19</v>
      </c>
      <c r="O17" s="9">
        <f>LOG(A17)/17.084+0.433</f>
        <v>0.5325083118707563</v>
      </c>
      <c r="P17" s="9">
        <f>ROUND($P$5/A17,2)</f>
        <v>507.24</v>
      </c>
      <c r="R17" s="9">
        <f>LOG(A17)/15.2672+0.424</f>
        <v>0.535349821840285</v>
      </c>
      <c r="S17" s="9">
        <f>ROUND($S$5/A17,2)</f>
        <v>567.6</v>
      </c>
      <c r="U17" s="9">
        <f>LOG(A17)/13+0.523</f>
        <v>0.6537692307692308</v>
      </c>
      <c r="V17" s="9">
        <f>ROUND($V$5/A17,2)</f>
        <v>666.58</v>
      </c>
      <c r="X17" s="9">
        <f>LOG(A17)/16.652+0.567</f>
        <v>0.6690898390583713</v>
      </c>
      <c r="Y17" s="9">
        <f>ROUND($Y$5/A17,2)</f>
        <v>520.39</v>
      </c>
    </row>
    <row r="18" spans="1:25" ht="12.75">
      <c r="A18" s="9">
        <f>A17*10^0.1</f>
        <v>63.09573444801935</v>
      </c>
      <c r="C18" s="9">
        <f>LOG(A18)/8.451+0.2633</f>
        <v>0.47629254526091586</v>
      </c>
      <c r="D18" s="9">
        <f>ROUND($D$5/A18,2)</f>
        <v>814.5</v>
      </c>
      <c r="F18" s="9">
        <f>(7+LOG(A18))/15</f>
        <v>0.5866666666666667</v>
      </c>
      <c r="G18" s="9">
        <f>ROUND($G$5/A18,2)</f>
        <v>458.89</v>
      </c>
      <c r="I18" s="9">
        <f>LOG(A18)/16+0.475</f>
        <v>0.5875</v>
      </c>
      <c r="J18" s="9">
        <f>ROUND($J$5/A18,2)</f>
        <v>430.21</v>
      </c>
      <c r="L18" s="9">
        <f>LOG(A18)/16.07143+0.41</f>
        <v>0.5219999900444453</v>
      </c>
      <c r="M18" s="9">
        <f>ROUND($M$5/A18,2)</f>
        <v>428.3</v>
      </c>
      <c r="O18" s="9">
        <f>LOG(A18)/17.084+0.433</f>
        <v>0.5383617419808008</v>
      </c>
      <c r="P18" s="9">
        <f>ROUND($P$5/A18,2)</f>
        <v>402.91</v>
      </c>
      <c r="R18" s="9">
        <f>LOG(A18)/15.2672+0.424</f>
        <v>0.5418998113603019</v>
      </c>
      <c r="S18" s="9">
        <f>ROUND($S$5/A18,2)</f>
        <v>450.86</v>
      </c>
      <c r="U18" s="9">
        <f>LOG(A18)/13+0.523</f>
        <v>0.6614615384615385</v>
      </c>
      <c r="V18" s="9">
        <f>ROUND($V$5/A18,2)</f>
        <v>529.49</v>
      </c>
      <c r="X18" s="9">
        <f>LOG(A18)/16.652+0.567</f>
        <v>0.6750951237088638</v>
      </c>
      <c r="Y18" s="9">
        <f>ROUND($Y$5/A18,2)</f>
        <v>413.36</v>
      </c>
    </row>
    <row r="19" spans="1:25" ht="12.75">
      <c r="A19" s="9">
        <f>A18*10^0.1</f>
        <v>79.43282347242818</v>
      </c>
      <c r="C19" s="9">
        <f>LOG(A19)/8.451+0.2633</f>
        <v>0.4881254644420778</v>
      </c>
      <c r="D19" s="9">
        <f>ROUND($D$5/A19,2)</f>
        <v>646.98</v>
      </c>
      <c r="F19" s="9">
        <f>(7+LOG(A19))/15</f>
        <v>0.5933333333333334</v>
      </c>
      <c r="G19" s="9">
        <f>ROUND($G$5/A19,2)</f>
        <v>364.51</v>
      </c>
      <c r="I19" s="9">
        <f>LOG(A19)/16+0.475</f>
        <v>0.59375</v>
      </c>
      <c r="J19" s="9">
        <f>ROUND($J$5/A19,2)</f>
        <v>341.73</v>
      </c>
      <c r="L19" s="9">
        <f>LOG(A19)/16.07143+0.41</f>
        <v>0.5282222117135812</v>
      </c>
      <c r="M19" s="9">
        <f>ROUND($M$5/A19,2)</f>
        <v>340.21</v>
      </c>
      <c r="O19" s="9">
        <f>LOG(A19)/17.084+0.433</f>
        <v>0.5442151720908452</v>
      </c>
      <c r="P19" s="9">
        <f>ROUND($P$5/A19,2)</f>
        <v>320.04</v>
      </c>
      <c r="R19" s="9">
        <f>LOG(A19)/15.2672+0.424</f>
        <v>0.5484498008803186</v>
      </c>
      <c r="S19" s="9">
        <f>ROUND($S$5/A19,2)</f>
        <v>358.13</v>
      </c>
      <c r="U19" s="9">
        <f>LOG(A19)/13+0.523</f>
        <v>0.6691538461538462</v>
      </c>
      <c r="V19" s="9">
        <f>ROUND($V$5/A19,2)</f>
        <v>420.59</v>
      </c>
      <c r="X19" s="9">
        <f>LOG(A19)/16.652+0.567</f>
        <v>0.6811004083593561</v>
      </c>
      <c r="Y19" s="9">
        <f>ROUND($Y$5/A19,2)</f>
        <v>328.35</v>
      </c>
    </row>
    <row r="20" spans="1:25" ht="12.75">
      <c r="A20" s="14">
        <f>A19*10^0.1</f>
        <v>100.00000000000004</v>
      </c>
      <c r="B20" s="7"/>
      <c r="C20" s="14">
        <f>LOG(A20)/8.451+0.2633</f>
        <v>0.49995838362323985</v>
      </c>
      <c r="D20" s="14">
        <f>ROUND($D$5/A20,2)</f>
        <v>513.91</v>
      </c>
      <c r="E20" s="7"/>
      <c r="F20" s="14">
        <f>(7+LOG(A20))/15</f>
        <v>0.6</v>
      </c>
      <c r="G20" s="14">
        <f>ROUND($G$5/A20,2)</f>
        <v>289.54</v>
      </c>
      <c r="H20" s="7"/>
      <c r="I20" s="14">
        <f>LOG(A20)/16+0.475</f>
        <v>0.6</v>
      </c>
      <c r="J20" s="14">
        <f>ROUND($J$5/A20,2)</f>
        <v>271.44</v>
      </c>
      <c r="K20" s="7"/>
      <c r="L20" s="14">
        <f>LOG(A20)/16.07143+0.41</f>
        <v>0.534444433382717</v>
      </c>
      <c r="M20" s="14">
        <f>ROUND($M$5/A20,2)</f>
        <v>270.24</v>
      </c>
      <c r="N20" s="7"/>
      <c r="O20" s="14">
        <f>LOG(A20)/17.084+0.433</f>
        <v>0.5500686022008897</v>
      </c>
      <c r="P20" s="14">
        <f>ROUND($P$5/A20,2)</f>
        <v>254.22</v>
      </c>
      <c r="Q20" s="11"/>
      <c r="R20" s="14">
        <f>LOG(A20)/15.2672+0.424</f>
        <v>0.5549997904003353</v>
      </c>
      <c r="S20" s="14">
        <f>ROUND($S$5/A20,2)</f>
        <v>284.47</v>
      </c>
      <c r="T20" s="11"/>
      <c r="U20" s="14">
        <f>LOG(A20)/13+0.523</f>
        <v>0.6768461538461539</v>
      </c>
      <c r="V20" s="14">
        <f>ROUND($V$5/A20,2)</f>
        <v>334.08</v>
      </c>
      <c r="W20" s="11"/>
      <c r="X20" s="14">
        <f>LOG(A20)/16.652+0.567</f>
        <v>0.6871056930098486</v>
      </c>
      <c r="Y20" s="14">
        <f>ROUND($Y$5/A20,2)</f>
        <v>260.81</v>
      </c>
    </row>
    <row r="21" spans="1:25" ht="12.75">
      <c r="A21" s="9">
        <f>A20*10^0.1</f>
        <v>125.89254117941678</v>
      </c>
      <c r="C21" s="9">
        <f>LOG(A21)/8.451+0.2633</f>
        <v>0.5117913028044019</v>
      </c>
      <c r="D21" s="9">
        <f>ROUND($D$5/A21,2)</f>
        <v>408.22</v>
      </c>
      <c r="F21" s="9">
        <f>(7+LOG(A21))/15</f>
        <v>0.6066666666666667</v>
      </c>
      <c r="G21" s="9">
        <f>ROUND($G$5/A21,2)</f>
        <v>229.99</v>
      </c>
      <c r="I21" s="9">
        <f>LOG(A21)/16+0.475</f>
        <v>0.60625</v>
      </c>
      <c r="J21" s="9">
        <f>ROUND($J$5/A21,2)</f>
        <v>215.61</v>
      </c>
      <c r="L21" s="9">
        <f>LOG(A21)/16.07143+0.41</f>
        <v>0.5406666550518529</v>
      </c>
      <c r="M21" s="9">
        <f>ROUND($M$5/A21,2)</f>
        <v>214.66</v>
      </c>
      <c r="O21" s="9">
        <f>LOG(A21)/17.084+0.433</f>
        <v>0.5559220323109342</v>
      </c>
      <c r="P21" s="9">
        <f>ROUND($P$5/A21,2)</f>
        <v>201.93</v>
      </c>
      <c r="R21" s="9">
        <f>LOG(A21)/15.2672+0.424</f>
        <v>0.5615497799203522</v>
      </c>
      <c r="S21" s="9">
        <f>ROUND($S$5/A21,2)</f>
        <v>225.96</v>
      </c>
      <c r="U21" s="9">
        <f>LOG(A21)/13+0.523</f>
        <v>0.6845384615384615</v>
      </c>
      <c r="V21" s="9">
        <f>ROUND($V$5/A21,2)</f>
        <v>265.37</v>
      </c>
      <c r="X21" s="9">
        <f>LOG(A21)/16.652+0.567</f>
        <v>0.693110977660341</v>
      </c>
      <c r="Y21" s="9">
        <f>ROUND($Y$5/A21,2)</f>
        <v>207.17</v>
      </c>
    </row>
    <row r="22" spans="1:25" ht="12.75">
      <c r="A22" s="9">
        <f>A21*10^0.1</f>
        <v>158.48931924611142</v>
      </c>
      <c r="C22" s="9">
        <f>LOG(A22)/8.451+0.2633</f>
        <v>0.5236242219855638</v>
      </c>
      <c r="D22" s="9">
        <f>ROUND($D$5/A22,2)</f>
        <v>324.26</v>
      </c>
      <c r="F22" s="9">
        <f>(7+LOG(A22))/15</f>
        <v>0.6133333333333333</v>
      </c>
      <c r="G22" s="9">
        <f>ROUND($G$5/A22,2)</f>
        <v>182.69</v>
      </c>
      <c r="I22" s="9">
        <f>LOG(A22)/16+0.475</f>
        <v>0.6125</v>
      </c>
      <c r="J22" s="9">
        <f>ROUND($J$5/A22,2)</f>
        <v>171.27</v>
      </c>
      <c r="L22" s="9">
        <f>LOG(A22)/16.07143+0.41</f>
        <v>0.5468888767209887</v>
      </c>
      <c r="M22" s="9">
        <f>ROUND($M$5/A22,2)</f>
        <v>170.51</v>
      </c>
      <c r="O22" s="9">
        <f>LOG(A22)/17.084+0.433</f>
        <v>0.5617754624209788</v>
      </c>
      <c r="P22" s="9">
        <f>ROUND($P$5/A22,2)</f>
        <v>160.4</v>
      </c>
      <c r="R22" s="9">
        <f>LOG(A22)/15.2672+0.424</f>
        <v>0.5680997694403689</v>
      </c>
      <c r="S22" s="9">
        <f>ROUND($S$5/A22,2)</f>
        <v>179.49</v>
      </c>
      <c r="U22" s="9">
        <f>LOG(A22)/13+0.523</f>
        <v>0.6922307692307692</v>
      </c>
      <c r="V22" s="9">
        <f>ROUND($V$5/A22,2)</f>
        <v>210.79</v>
      </c>
      <c r="X22" s="9">
        <f>LOG(A22)/16.652+0.567</f>
        <v>0.6991162623108335</v>
      </c>
      <c r="Y22" s="9">
        <f>ROUND($Y$5/A22,2)</f>
        <v>164.56</v>
      </c>
    </row>
    <row r="23" spans="1:25" ht="12.75">
      <c r="A23" s="9">
        <f>A22*10^0.1</f>
        <v>199.52623149688807</v>
      </c>
      <c r="C23" s="9">
        <f>LOG(A23)/8.451+0.2633</f>
        <v>0.5354571411667258</v>
      </c>
      <c r="D23" s="9">
        <f>ROUND($D$5/A23,2)</f>
        <v>257.57</v>
      </c>
      <c r="F23" s="9">
        <f>(7+LOG(A23))/15</f>
        <v>0.62</v>
      </c>
      <c r="G23" s="9">
        <f>ROUND($G$5/A23,2)</f>
        <v>145.11</v>
      </c>
      <c r="I23" s="9">
        <f>LOG(A23)/16+0.475</f>
        <v>0.61875</v>
      </c>
      <c r="J23" s="9">
        <f>ROUND($J$5/A23,2)</f>
        <v>136.04</v>
      </c>
      <c r="L23" s="9">
        <f>LOG(A23)/16.07143+0.41</f>
        <v>0.5531110983901246</v>
      </c>
      <c r="M23" s="9">
        <f>ROUND($M$5/A23,2)</f>
        <v>135.44</v>
      </c>
      <c r="O23" s="9">
        <f>LOG(A23)/17.084+0.433</f>
        <v>0.5676288925310232</v>
      </c>
      <c r="P23" s="9">
        <f>ROUND($P$5/A23,2)</f>
        <v>127.41</v>
      </c>
      <c r="R23" s="9">
        <f>LOG(A23)/15.2672+0.424</f>
        <v>0.5746497589603856</v>
      </c>
      <c r="S23" s="9">
        <f>ROUND($S$5/A23,2)</f>
        <v>142.57</v>
      </c>
      <c r="U23" s="9">
        <f>LOG(A23)/13+0.523</f>
        <v>0.699923076923077</v>
      </c>
      <c r="V23" s="9">
        <f>ROUND($V$5/A23,2)</f>
        <v>167.44</v>
      </c>
      <c r="X23" s="9">
        <f>LOG(A23)/16.652+0.567</f>
        <v>0.7051215469613259</v>
      </c>
      <c r="Y23" s="9">
        <f>ROUND($Y$5/A23,2)</f>
        <v>130.72</v>
      </c>
    </row>
    <row r="24" spans="1:25" ht="12.75">
      <c r="A24" s="9">
        <f>A23*10^0.1</f>
        <v>251.18864315095817</v>
      </c>
      <c r="C24" s="9">
        <f>LOG(A24)/8.451+0.2633</f>
        <v>0.5472900603478879</v>
      </c>
      <c r="D24" s="9">
        <f>ROUND($D$5/A24,2)</f>
        <v>204.59</v>
      </c>
      <c r="F24" s="9">
        <f>(7+LOG(A24))/15</f>
        <v>0.6266666666666667</v>
      </c>
      <c r="G24" s="9">
        <f>ROUND($G$5/A24,2)</f>
        <v>115.27</v>
      </c>
      <c r="I24" s="9">
        <f>LOG(A24)/16+0.475</f>
        <v>0.625</v>
      </c>
      <c r="J24" s="9">
        <f>ROUND($J$5/A24,2)</f>
        <v>108.06</v>
      </c>
      <c r="L24" s="9">
        <f>LOG(A24)/16.07143+0.41</f>
        <v>0.5593333200592605</v>
      </c>
      <c r="M24" s="9">
        <f>ROUND($M$5/A24,2)</f>
        <v>107.58</v>
      </c>
      <c r="O24" s="9">
        <f>LOG(A24)/17.084+0.433</f>
        <v>0.5734823226410677</v>
      </c>
      <c r="P24" s="9">
        <f>ROUND($P$5/A24,2)</f>
        <v>101.21</v>
      </c>
      <c r="R24" s="9">
        <f>LOG(A24)/15.2672+0.424</f>
        <v>0.5811997484804025</v>
      </c>
      <c r="S24" s="9">
        <f>ROUND($S$5/A24,2)</f>
        <v>113.25</v>
      </c>
      <c r="U24" s="9">
        <f>LOG(A24)/13+0.523</f>
        <v>0.7076153846153846</v>
      </c>
      <c r="V24" s="9">
        <f>ROUND($V$5/A24,2)</f>
        <v>133</v>
      </c>
      <c r="X24" s="9">
        <f>LOG(A24)/16.652+0.567</f>
        <v>0.7111268316118183</v>
      </c>
      <c r="Y24" s="9">
        <f>ROUND($Y$5/A24,2)</f>
        <v>103.83</v>
      </c>
    </row>
    <row r="25" spans="1:25" ht="12.75">
      <c r="A25" s="9">
        <f>A24*10^0.1</f>
        <v>316.22776601683813</v>
      </c>
      <c r="C25" s="9">
        <f>LOG(A25)/8.451+0.2633</f>
        <v>0.5591229795290498</v>
      </c>
      <c r="D25" s="9">
        <f>ROUND($D$5/A25,2)</f>
        <v>162.51</v>
      </c>
      <c r="F25" s="9">
        <f>(7+LOG(A25))/15</f>
        <v>0.6333333333333333</v>
      </c>
      <c r="G25" s="9">
        <f>ROUND($G$5/A25,2)</f>
        <v>91.56</v>
      </c>
      <c r="I25" s="9">
        <f>LOG(A25)/16+0.475</f>
        <v>0.63125</v>
      </c>
      <c r="J25" s="9">
        <f>ROUND($J$5/A25,2)</f>
        <v>85.84</v>
      </c>
      <c r="L25" s="9">
        <f>LOG(A25)/16.07143+0.41</f>
        <v>0.5655555417283963</v>
      </c>
      <c r="M25" s="9">
        <f>ROUND($M$5/A25,2)</f>
        <v>85.46</v>
      </c>
      <c r="O25" s="9">
        <f>LOG(A25)/17.084+0.433</f>
        <v>0.5793357527511122</v>
      </c>
      <c r="P25" s="9">
        <f>ROUND($P$5/A25,2)</f>
        <v>80.39</v>
      </c>
      <c r="R25" s="9">
        <f>LOG(A25)/15.2672+0.424</f>
        <v>0.5877497380004192</v>
      </c>
      <c r="S25" s="9">
        <f>ROUND($S$5/A25,2)</f>
        <v>89.96</v>
      </c>
      <c r="U25" s="9">
        <f>LOG(A25)/13+0.523</f>
        <v>0.7153076923076924</v>
      </c>
      <c r="V25" s="9">
        <f>ROUND($V$5/A25,2)</f>
        <v>105.65</v>
      </c>
      <c r="X25" s="9">
        <f>LOG(A25)/16.652+0.567</f>
        <v>0.7171321162623108</v>
      </c>
      <c r="Y25" s="9">
        <f>ROUND($Y$5/A25,2)</f>
        <v>82.48</v>
      </c>
    </row>
    <row r="26" spans="1:25" ht="12.75">
      <c r="A26" s="9">
        <f>A25*10^0.1</f>
        <v>398.1071705534975</v>
      </c>
      <c r="C26" s="9">
        <f>LOG(A26)/8.451+0.2633</f>
        <v>0.5709558987102118</v>
      </c>
      <c r="D26" s="9">
        <f>ROUND($D$5/A26,2)</f>
        <v>129.09</v>
      </c>
      <c r="F26" s="9">
        <f>(7+LOG(A26))/15</f>
        <v>0.64</v>
      </c>
      <c r="G26" s="9">
        <f>ROUND($G$5/A26,2)</f>
        <v>72.73</v>
      </c>
      <c r="I26" s="9">
        <f>LOG(A26)/16+0.475</f>
        <v>0.6375</v>
      </c>
      <c r="J26" s="9">
        <f>ROUND($J$5/A26,2)</f>
        <v>68.18</v>
      </c>
      <c r="L26" s="9">
        <f>LOG(A26)/16.07143+0.41</f>
        <v>0.5717777633975322</v>
      </c>
      <c r="M26" s="9">
        <f>ROUND($M$5/A26,2)</f>
        <v>67.88</v>
      </c>
      <c r="O26" s="9">
        <f>LOG(A26)/17.084+0.433</f>
        <v>0.5851891828611566</v>
      </c>
      <c r="P26" s="9">
        <f>ROUND($P$5/A26,2)</f>
        <v>63.86</v>
      </c>
      <c r="R26" s="9">
        <f>LOG(A26)/15.2672+0.424</f>
        <v>0.5942997275204359</v>
      </c>
      <c r="S26" s="9">
        <f>ROUND($S$5/A26,2)</f>
        <v>71.46</v>
      </c>
      <c r="U26" s="9">
        <f>LOG(A26)/13+0.523</f>
        <v>0.7230000000000001</v>
      </c>
      <c r="V26" s="9">
        <f>ROUND($V$5/A26,2)</f>
        <v>83.92</v>
      </c>
      <c r="X26" s="9">
        <f>LOG(A26)/16.652+0.567</f>
        <v>0.7231374009128032</v>
      </c>
      <c r="Y26" s="9">
        <f>ROUND($Y$5/A26,2)</f>
        <v>65.51</v>
      </c>
    </row>
    <row r="27" spans="1:25" ht="12.75">
      <c r="A27" s="9">
        <f>A26*10^0.1</f>
        <v>501.18723362727263</v>
      </c>
      <c r="C27" s="9">
        <f>LOG(A27)/8.451+0.2633</f>
        <v>0.5827888178913738</v>
      </c>
      <c r="D27" s="9">
        <f>ROUND($D$5/A27,2)</f>
        <v>102.54</v>
      </c>
      <c r="F27" s="9">
        <f>(7+LOG(A27))/15</f>
        <v>0.6466666666666666</v>
      </c>
      <c r="G27" s="9">
        <f>ROUND($G$5/A27,2)</f>
        <v>57.77</v>
      </c>
      <c r="I27" s="9">
        <f>LOG(A27)/16+0.475</f>
        <v>0.64375</v>
      </c>
      <c r="J27" s="9">
        <f>ROUND($J$5/A27,2)</f>
        <v>54.16</v>
      </c>
      <c r="L27" s="9">
        <f>LOG(A27)/16.07143+0.41</f>
        <v>0.5779999850666679</v>
      </c>
      <c r="M27" s="9">
        <f>ROUND($M$5/A27,2)</f>
        <v>53.92</v>
      </c>
      <c r="O27" s="9">
        <f>LOG(A27)/17.084+0.433</f>
        <v>0.5910426129712012</v>
      </c>
      <c r="P27" s="9">
        <f>ROUND($P$5/A27,2)</f>
        <v>50.72</v>
      </c>
      <c r="R27" s="9">
        <f>LOG(A27)/15.2672+0.424</f>
        <v>0.6008497170404528</v>
      </c>
      <c r="S27" s="9">
        <f>ROUND($S$5/A27,2)</f>
        <v>56.76</v>
      </c>
      <c r="U27" s="9">
        <f>LOG(A27)/13+0.523</f>
        <v>0.7306923076923078</v>
      </c>
      <c r="V27" s="9">
        <f>ROUND($V$5/A27,2)</f>
        <v>66.66</v>
      </c>
      <c r="X27" s="9">
        <f>LOG(A27)/16.652+0.567</f>
        <v>0.7291426855632956</v>
      </c>
      <c r="Y27" s="9">
        <f>ROUND($Y$5/A27,2)</f>
        <v>52.04</v>
      </c>
    </row>
    <row r="28" spans="1:25" ht="12.75">
      <c r="A28" s="9">
        <f>A27*10^0.1</f>
        <v>630.9573444801937</v>
      </c>
      <c r="C28" s="9">
        <f>LOG(A28)/8.451+0.2633</f>
        <v>0.5946217370725357</v>
      </c>
      <c r="D28" s="9">
        <f>ROUND($D$5/A28,2)</f>
        <v>81.45</v>
      </c>
      <c r="F28" s="9">
        <f>(7+LOG(A28))/15</f>
        <v>0.6533333333333334</v>
      </c>
      <c r="G28" s="9">
        <f>ROUND($G$5/A28,2)</f>
        <v>45.89</v>
      </c>
      <c r="I28" s="9">
        <f>LOG(A28)/16+0.475</f>
        <v>0.65</v>
      </c>
      <c r="J28" s="9">
        <f>ROUND($J$5/A28,2)</f>
        <v>43.02</v>
      </c>
      <c r="L28" s="9">
        <f>LOG(A28)/16.07143+0.41</f>
        <v>0.5842222067358038</v>
      </c>
      <c r="M28" s="9">
        <f>ROUND($M$5/A28,2)</f>
        <v>42.83</v>
      </c>
      <c r="O28" s="9">
        <f>LOG(A28)/17.084+0.433</f>
        <v>0.5968960430812457</v>
      </c>
      <c r="P28" s="9">
        <f>ROUND($P$5/A28,2)</f>
        <v>40.29</v>
      </c>
      <c r="R28" s="9">
        <f>LOG(A28)/15.2672+0.424</f>
        <v>0.6073997065604695</v>
      </c>
      <c r="S28" s="9">
        <f>ROUND($S$5/A28,2)</f>
        <v>45.09</v>
      </c>
      <c r="U28" s="9">
        <f>LOG(A28)/13+0.523</f>
        <v>0.7383846153846154</v>
      </c>
      <c r="V28" s="9">
        <f>ROUND($V$5/A28,2)</f>
        <v>52.95</v>
      </c>
      <c r="X28" s="9">
        <f>LOG(A28)/16.652+0.567</f>
        <v>0.7351479702137881</v>
      </c>
      <c r="Y28" s="9">
        <f>ROUND($Y$5/A28,2)</f>
        <v>41.34</v>
      </c>
    </row>
    <row r="29" spans="1:25" ht="12.75">
      <c r="A29" s="9">
        <f>A28*10^0.1</f>
        <v>794.3282347242821</v>
      </c>
      <c r="C29" s="9">
        <f>LOG(A29)/8.451+0.2633</f>
        <v>0.6064546562536978</v>
      </c>
      <c r="D29" s="9">
        <f>ROUND($D$5/A29,2)</f>
        <v>64.7</v>
      </c>
      <c r="F29" s="9">
        <f>(7+LOG(A29))/15</f>
        <v>0.66</v>
      </c>
      <c r="G29" s="9">
        <f>ROUND($G$5/A29,2)</f>
        <v>36.45</v>
      </c>
      <c r="I29" s="9">
        <f>LOG(A29)/16+0.475</f>
        <v>0.65625</v>
      </c>
      <c r="J29" s="9">
        <f>ROUND($J$5/A29,2)</f>
        <v>34.17</v>
      </c>
      <c r="L29" s="9">
        <f>LOG(A29)/16.07143+0.41</f>
        <v>0.5904444284049397</v>
      </c>
      <c r="M29" s="9">
        <f>ROUND($M$5/A29,2)</f>
        <v>34.02</v>
      </c>
      <c r="O29" s="9">
        <f>LOG(A29)/17.084+0.433</f>
        <v>0.6027494731912901</v>
      </c>
      <c r="P29" s="9">
        <f>ROUND($P$5/A29,2)</f>
        <v>32</v>
      </c>
      <c r="R29" s="9">
        <f>LOG(A29)/15.2672+0.424</f>
        <v>0.6139496960804862</v>
      </c>
      <c r="S29" s="9">
        <f>ROUND($S$5/A29,2)</f>
        <v>35.81</v>
      </c>
      <c r="U29" s="9">
        <f>LOG(A29)/13+0.523</f>
        <v>0.7460769230769231</v>
      </c>
      <c r="V29" s="9">
        <f>ROUND($V$5/A29,2)</f>
        <v>42.06</v>
      </c>
      <c r="X29" s="9">
        <f>LOG(A29)/16.652+0.567</f>
        <v>0.7411532548642805</v>
      </c>
      <c r="Y29" s="9">
        <f>ROUND($Y$5/A29,2)</f>
        <v>32.83</v>
      </c>
    </row>
    <row r="30" spans="1:25" ht="12.75">
      <c r="A30" s="14">
        <f>A29*10^0.1</f>
        <v>1000.0000000000008</v>
      </c>
      <c r="B30" s="7"/>
      <c r="C30" s="14">
        <f>LOG(A30)/8.451+0.2633</f>
        <v>0.6182875754348598</v>
      </c>
      <c r="D30" s="14">
        <f>ROUND($D$5/A30,2)</f>
        <v>51.39</v>
      </c>
      <c r="E30" s="7"/>
      <c r="F30" s="14">
        <f>(7+LOG(A30))/15</f>
        <v>0.6666666666666666</v>
      </c>
      <c r="G30" s="14">
        <f>ROUND($G$5/A30,2)</f>
        <v>28.95</v>
      </c>
      <c r="H30" s="7"/>
      <c r="I30" s="14">
        <f>LOG(A30)/16+0.475</f>
        <v>0.6625</v>
      </c>
      <c r="J30" s="14">
        <f>ROUND($J$5/A30,2)</f>
        <v>27.14</v>
      </c>
      <c r="K30" s="7"/>
      <c r="L30" s="14">
        <f>LOG(A30)/16.07143+0.41</f>
        <v>0.5966666500740756</v>
      </c>
      <c r="M30" s="14">
        <f>ROUND($M$5/A30,2)</f>
        <v>27.02</v>
      </c>
      <c r="N30" s="7"/>
      <c r="O30" s="14">
        <f>LOG(A30)/17.084+0.433</f>
        <v>0.6086029033013346</v>
      </c>
      <c r="P30" s="14">
        <f>ROUND($P$5/A30,2)</f>
        <v>25.42</v>
      </c>
      <c r="Q30" s="11"/>
      <c r="R30" s="14">
        <f>LOG(A30)/15.2672+0.424</f>
        <v>0.6204996856005031</v>
      </c>
      <c r="S30" s="14">
        <f>ROUND($S$5/A30,2)</f>
        <v>28.45</v>
      </c>
      <c r="T30" s="11"/>
      <c r="U30" s="14">
        <f>LOG(A30)/13+0.523</f>
        <v>0.7537692307692309</v>
      </c>
      <c r="V30" s="14">
        <f>ROUND($V$5/A30,2)</f>
        <v>33.41</v>
      </c>
      <c r="W30" s="11"/>
      <c r="X30" s="14">
        <f>LOG(A30)/16.652+0.567</f>
        <v>0.747158539514773</v>
      </c>
      <c r="Y30" s="14">
        <f>ROUND($Y$5/A30,2)</f>
        <v>26.08</v>
      </c>
    </row>
    <row r="31" spans="1:25" ht="12.75">
      <c r="A31" s="9">
        <f>A30*10^0.1</f>
        <v>1258.9254117941682</v>
      </c>
      <c r="C31" s="9">
        <f>LOG(A31)/8.451+0.2633</f>
        <v>0.6301204946160217</v>
      </c>
      <c r="D31" s="9">
        <f>ROUND($D$5/A31,2)</f>
        <v>40.82</v>
      </c>
      <c r="F31" s="9">
        <f>(7+LOG(A31))/15</f>
        <v>0.6733333333333335</v>
      </c>
      <c r="G31" s="9">
        <f>ROUND($G$5/A31,2)</f>
        <v>23</v>
      </c>
      <c r="I31" s="9">
        <f>LOG(A31)/16+0.475</f>
        <v>0.66875</v>
      </c>
      <c r="J31" s="9">
        <f>ROUND($J$5/A31,2)</f>
        <v>21.56</v>
      </c>
      <c r="L31" s="9">
        <f>LOG(A31)/16.07143+0.41</f>
        <v>0.6028888717432115</v>
      </c>
      <c r="M31" s="9">
        <f>ROUND($M$5/A31,2)</f>
        <v>21.47</v>
      </c>
      <c r="O31" s="9">
        <f>LOG(A31)/17.084+0.433</f>
        <v>0.6144563334113791</v>
      </c>
      <c r="P31" s="9">
        <f>ROUND($P$5/A31,2)</f>
        <v>20.19</v>
      </c>
      <c r="R31" s="9">
        <f>LOG(A31)/15.2672+0.424</f>
        <v>0.6270496751205198</v>
      </c>
      <c r="S31" s="9">
        <f>ROUND($S$5/A31,2)</f>
        <v>22.6</v>
      </c>
      <c r="U31" s="9">
        <f>LOG(A31)/13+0.523</f>
        <v>0.7614615384615385</v>
      </c>
      <c r="V31" s="9">
        <f>ROUND($V$5/A31,2)</f>
        <v>26.54</v>
      </c>
      <c r="X31" s="9">
        <f>LOG(A31)/16.652+0.567</f>
        <v>0.7531638241652654</v>
      </c>
      <c r="Y31" s="9">
        <f>ROUND($Y$5/A31,2)</f>
        <v>20.72</v>
      </c>
    </row>
    <row r="32" spans="1:25" ht="12.75">
      <c r="A32" s="9">
        <f>A31*10^0.1</f>
        <v>1584.893192461115</v>
      </c>
      <c r="C32" s="9">
        <f>LOG(A32)/8.451+0.2633</f>
        <v>0.6419534137971838</v>
      </c>
      <c r="D32" s="9">
        <f>ROUND($D$5/A32,2)</f>
        <v>32.43</v>
      </c>
      <c r="F32" s="9">
        <f>(7+LOG(A32))/15</f>
        <v>0.68</v>
      </c>
      <c r="G32" s="9">
        <f>ROUND($G$5/A32,2)</f>
        <v>18.27</v>
      </c>
      <c r="I32" s="9">
        <f>LOG(A32)/16+0.475</f>
        <v>0.675</v>
      </c>
      <c r="J32" s="9">
        <f>ROUND($J$5/A32,2)</f>
        <v>17.13</v>
      </c>
      <c r="L32" s="9">
        <f>LOG(A32)/16.07143+0.41</f>
        <v>0.6091110934123473</v>
      </c>
      <c r="M32" s="9">
        <f>ROUND($M$5/A32,2)</f>
        <v>17.05</v>
      </c>
      <c r="O32" s="9">
        <f>LOG(A32)/17.084+0.433</f>
        <v>0.6203097635214236</v>
      </c>
      <c r="P32" s="9">
        <f>ROUND($P$5/A32,2)</f>
        <v>16.04</v>
      </c>
      <c r="R32" s="9">
        <f>LOG(A32)/15.2672+0.424</f>
        <v>0.6335996646405366</v>
      </c>
      <c r="S32" s="9">
        <f>ROUND($S$5/A32,2)</f>
        <v>17.95</v>
      </c>
      <c r="U32" s="9">
        <f>LOG(A32)/13+0.523</f>
        <v>0.7691538461538462</v>
      </c>
      <c r="V32" s="9">
        <f>ROUND($V$5/A32,2)</f>
        <v>21.08</v>
      </c>
      <c r="X32" s="9">
        <f>LOG(A32)/16.652+0.567</f>
        <v>0.7591691088157578</v>
      </c>
      <c r="Y32" s="9">
        <f>ROUND($Y$5/A32,2)</f>
        <v>16.46</v>
      </c>
    </row>
    <row r="33" spans="1:25" ht="12.75">
      <c r="A33" s="9">
        <f>A32*10^0.1</f>
        <v>1995.2623149688816</v>
      </c>
      <c r="C33" s="9">
        <f>LOG(A33)/8.451+0.2633</f>
        <v>0.6537863329783458</v>
      </c>
      <c r="D33" s="9">
        <f>ROUND($D$5/A33,2)</f>
        <v>25.76</v>
      </c>
      <c r="F33" s="9">
        <f>(7+LOG(A33))/15</f>
        <v>0.6866666666666668</v>
      </c>
      <c r="G33" s="9">
        <f>ROUND($G$5/A33,2)</f>
        <v>14.51</v>
      </c>
      <c r="I33" s="9">
        <f>LOG(A33)/16+0.475</f>
        <v>0.68125</v>
      </c>
      <c r="J33" s="9">
        <f>ROUND($J$5/A33,2)</f>
        <v>13.6</v>
      </c>
      <c r="L33" s="9">
        <f>LOG(A33)/16.07143+0.41</f>
        <v>0.615333315081483</v>
      </c>
      <c r="M33" s="9">
        <f>ROUND($M$5/A33,2)</f>
        <v>13.54</v>
      </c>
      <c r="O33" s="9">
        <f>LOG(A33)/17.084+0.433</f>
        <v>0.626163193631468</v>
      </c>
      <c r="P33" s="9">
        <f>ROUND($P$5/A33,2)</f>
        <v>12.74</v>
      </c>
      <c r="R33" s="9">
        <f>LOG(A33)/15.2672+0.424</f>
        <v>0.6401496541605534</v>
      </c>
      <c r="S33" s="9">
        <f>ROUND($S$5/A33,2)</f>
        <v>14.26</v>
      </c>
      <c r="U33" s="9">
        <f>LOG(A33)/13+0.523</f>
        <v>0.776846153846154</v>
      </c>
      <c r="V33" s="9">
        <f>ROUND($V$5/A33,2)</f>
        <v>16.74</v>
      </c>
      <c r="X33" s="9">
        <f>LOG(A33)/16.652+0.567</f>
        <v>0.7651743934662503</v>
      </c>
      <c r="Y33" s="9">
        <f>ROUND($Y$5/A33,2)</f>
        <v>13.07</v>
      </c>
    </row>
    <row r="34" spans="1:25" ht="12.75">
      <c r="A34" s="9">
        <f>A33*10^0.1</f>
        <v>2511.886431509583</v>
      </c>
      <c r="C34" s="9">
        <f>LOG(A34)/8.451+0.2633</f>
        <v>0.6656192521595077</v>
      </c>
      <c r="D34" s="9">
        <f>ROUND($D$5/A34,2)</f>
        <v>20.46</v>
      </c>
      <c r="F34" s="9">
        <f>(7+LOG(A34))/15</f>
        <v>0.6933333333333334</v>
      </c>
      <c r="G34" s="9">
        <f>ROUND($G$5/A34,2)</f>
        <v>11.53</v>
      </c>
      <c r="I34" s="9">
        <f>LOG(A34)/16+0.475</f>
        <v>0.6875</v>
      </c>
      <c r="J34" s="9">
        <f>ROUND($J$5/A34,2)</f>
        <v>10.81</v>
      </c>
      <c r="L34" s="9">
        <f>LOG(A34)/16.07143+0.41</f>
        <v>0.6215555367506189</v>
      </c>
      <c r="M34" s="9">
        <f>ROUND($M$5/A34,2)</f>
        <v>10.76</v>
      </c>
      <c r="O34" s="9">
        <f>LOG(A34)/17.084+0.433</f>
        <v>0.6320166237415126</v>
      </c>
      <c r="P34" s="9">
        <f>ROUND($P$5/A34,2)</f>
        <v>10.12</v>
      </c>
      <c r="R34" s="9">
        <f>LOG(A34)/15.2672+0.424</f>
        <v>0.6466996436805701</v>
      </c>
      <c r="S34" s="9">
        <f>ROUND($S$5/A34,2)</f>
        <v>11.33</v>
      </c>
      <c r="U34" s="9">
        <f>LOG(A34)/13+0.523</f>
        <v>0.7845384615384616</v>
      </c>
      <c r="V34" s="9">
        <f>ROUND($V$5/A34,2)</f>
        <v>13.3</v>
      </c>
      <c r="X34" s="9">
        <f>LOG(A34)/16.652+0.567</f>
        <v>0.7711796781167427</v>
      </c>
      <c r="Y34" s="9">
        <f>ROUND($Y$5/A34,2)</f>
        <v>10.38</v>
      </c>
    </row>
    <row r="35" spans="1:25" ht="12.75">
      <c r="A35" s="9">
        <f>A34*10^0.1</f>
        <v>3162.277660168383</v>
      </c>
      <c r="C35" s="9">
        <f>LOG(A35)/8.451+0.2633</f>
        <v>0.6774521713406698</v>
      </c>
      <c r="D35" s="9">
        <f>ROUND($D$5/A35,2)</f>
        <v>16.25</v>
      </c>
      <c r="F35" s="9">
        <f>(7+LOG(A35))/15</f>
        <v>0.7</v>
      </c>
      <c r="G35" s="9">
        <f>ROUND($G$5/A35,2)</f>
        <v>9.16</v>
      </c>
      <c r="I35" s="9">
        <f>LOG(A35)/16+0.475</f>
        <v>0.69375</v>
      </c>
      <c r="J35" s="9">
        <f>ROUND($J$5/A35,2)</f>
        <v>8.58</v>
      </c>
      <c r="L35" s="9">
        <f>LOG(A35)/16.07143+0.41</f>
        <v>0.6277777584197548</v>
      </c>
      <c r="M35" s="9">
        <f>ROUND($M$5/A35,2)</f>
        <v>8.55</v>
      </c>
      <c r="O35" s="9">
        <f>LOG(A35)/17.084+0.433</f>
        <v>0.637870053851557</v>
      </c>
      <c r="P35" s="9">
        <f>ROUND($P$5/A35,2)</f>
        <v>8.04</v>
      </c>
      <c r="R35" s="9">
        <f>LOG(A35)/15.2672+0.424</f>
        <v>0.6532496332005868</v>
      </c>
      <c r="S35" s="9">
        <f>ROUND($S$5/A35,2)</f>
        <v>9</v>
      </c>
      <c r="U35" s="9">
        <f>LOG(A35)/13+0.523</f>
        <v>0.7922307692307693</v>
      </c>
      <c r="V35" s="9">
        <f>ROUND($V$5/A35,2)</f>
        <v>10.56</v>
      </c>
      <c r="X35" s="9">
        <f>LOG(A35)/16.652+0.567</f>
        <v>0.7771849627672351</v>
      </c>
      <c r="Y35" s="9">
        <f>ROUND($Y$5/A35,2)</f>
        <v>8.25</v>
      </c>
    </row>
    <row r="36" spans="1:25" ht="12.75">
      <c r="A36" s="9">
        <f>A35*10^0.1</f>
        <v>3981.0717055349774</v>
      </c>
      <c r="C36" s="9">
        <f>LOG(A36)/8.451+0.2633</f>
        <v>0.6892850905218317</v>
      </c>
      <c r="D36" s="9">
        <f>ROUND($D$5/A36,2)</f>
        <v>12.91</v>
      </c>
      <c r="F36" s="9">
        <f>(7+LOG(A36))/15</f>
        <v>0.7066666666666668</v>
      </c>
      <c r="G36" s="9">
        <f>ROUND($G$5/A36,2)</f>
        <v>7.27</v>
      </c>
      <c r="I36" s="9">
        <f>LOG(A36)/16+0.475</f>
        <v>0.7</v>
      </c>
      <c r="J36" s="9">
        <f>ROUND($J$5/A36,2)</f>
        <v>6.82</v>
      </c>
      <c r="L36" s="9">
        <f>LOG(A36)/16.07143+0.41</f>
        <v>0.6339999800888907</v>
      </c>
      <c r="M36" s="9">
        <f>ROUND($M$5/A36,2)</f>
        <v>6.79</v>
      </c>
      <c r="O36" s="9">
        <f>LOG(A36)/17.084+0.433</f>
        <v>0.6437234839616015</v>
      </c>
      <c r="P36" s="9">
        <f>ROUND($P$5/A36,2)</f>
        <v>6.39</v>
      </c>
      <c r="R36" s="9">
        <f>LOG(A36)/15.2672+0.424</f>
        <v>0.6597996227206037</v>
      </c>
      <c r="S36" s="9">
        <f>ROUND($S$5/A36,2)</f>
        <v>7.15</v>
      </c>
      <c r="U36" s="9">
        <f>LOG(A36)/13+0.523</f>
        <v>0.799923076923077</v>
      </c>
      <c r="V36" s="9">
        <f>ROUND($V$5/A36,2)</f>
        <v>8.39</v>
      </c>
      <c r="X36" s="9">
        <f>LOG(A36)/16.652+0.567</f>
        <v>0.7831902474177276</v>
      </c>
      <c r="Y36" s="9">
        <f>ROUND($Y$5/A36,2)</f>
        <v>6.55</v>
      </c>
    </row>
    <row r="37" spans="1:25" ht="12.75">
      <c r="A37" s="9">
        <f>A36*10^0.1</f>
        <v>5011.87233627273</v>
      </c>
      <c r="C37" s="9">
        <f>LOG(A37)/8.451+0.2633</f>
        <v>0.7011180097029938</v>
      </c>
      <c r="D37" s="9">
        <f>ROUND($D$5/A37,2)</f>
        <v>10.25</v>
      </c>
      <c r="F37" s="9">
        <f>(7+LOG(A37))/15</f>
        <v>0.7133333333333334</v>
      </c>
      <c r="G37" s="9">
        <f>ROUND($G$5/A37,2)</f>
        <v>5.78</v>
      </c>
      <c r="I37" s="9">
        <f>LOG(A37)/16+0.475</f>
        <v>0.70625</v>
      </c>
      <c r="J37" s="9">
        <f>ROUND($J$5/A37,2)</f>
        <v>5.42</v>
      </c>
      <c r="L37" s="9">
        <f>LOG(A37)/16.07143+0.41</f>
        <v>0.6402222017580266</v>
      </c>
      <c r="M37" s="9">
        <f>ROUND($M$5/A37,2)</f>
        <v>5.39</v>
      </c>
      <c r="O37" s="9">
        <f>LOG(A37)/17.084+0.433</f>
        <v>0.6495769140716461</v>
      </c>
      <c r="P37" s="9">
        <f>ROUND($P$5/A37,2)</f>
        <v>5.07</v>
      </c>
      <c r="R37" s="9">
        <f>LOG(A37)/15.2672+0.424</f>
        <v>0.6663496122406204</v>
      </c>
      <c r="S37" s="9">
        <f>ROUND($S$5/A37,2)</f>
        <v>5.68</v>
      </c>
      <c r="U37" s="9">
        <f>LOG(A37)/13+0.523</f>
        <v>0.8076153846153846</v>
      </c>
      <c r="V37" s="9">
        <f>ROUND($V$5/A37,2)</f>
        <v>6.67</v>
      </c>
      <c r="X37" s="9">
        <f>LOG(A37)/16.652+0.567</f>
        <v>0.78919553206822</v>
      </c>
      <c r="Y37" s="9">
        <f>ROUND($Y$5/A37,2)</f>
        <v>5.2</v>
      </c>
    </row>
    <row r="38" spans="1:25" ht="12.75">
      <c r="A38" s="9">
        <f>A37*10^0.1</f>
        <v>6309.573444801941</v>
      </c>
      <c r="C38" s="9">
        <f>LOG(A38)/8.451+0.2633</f>
        <v>0.7129509288841558</v>
      </c>
      <c r="D38" s="9">
        <f>ROUND($D$5/A38,2)</f>
        <v>8.14</v>
      </c>
      <c r="F38" s="9">
        <f>(7+LOG(A38))/15</f>
        <v>0.7200000000000001</v>
      </c>
      <c r="G38" s="9">
        <f>ROUND($G$5/A38,2)</f>
        <v>4.59</v>
      </c>
      <c r="I38" s="9">
        <f>LOG(A38)/16+0.475</f>
        <v>0.7125</v>
      </c>
      <c r="J38" s="9">
        <f>ROUND($J$5/A38,2)</f>
        <v>4.3</v>
      </c>
      <c r="L38" s="9">
        <f>LOG(A38)/16.07143+0.41</f>
        <v>0.6464444234271624</v>
      </c>
      <c r="M38" s="9">
        <f>ROUND($M$5/A38,2)</f>
        <v>4.28</v>
      </c>
      <c r="O38" s="9">
        <f>LOG(A38)/17.084+0.433</f>
        <v>0.6554303441816905</v>
      </c>
      <c r="P38" s="9">
        <f>ROUND($P$5/A38,2)</f>
        <v>4.03</v>
      </c>
      <c r="R38" s="9">
        <f>LOG(A38)/15.2672+0.424</f>
        <v>0.6728996017606372</v>
      </c>
      <c r="S38" s="9">
        <f>ROUND($S$5/A38,2)</f>
        <v>4.51</v>
      </c>
      <c r="U38" s="9">
        <f>LOG(A38)/13+0.523</f>
        <v>0.8153076923076924</v>
      </c>
      <c r="V38" s="9">
        <f>ROUND($V$5/A38,2)</f>
        <v>5.29</v>
      </c>
      <c r="X38" s="9">
        <f>LOG(A38)/16.652+0.567</f>
        <v>0.7952008167187125</v>
      </c>
      <c r="Y38" s="9">
        <f>ROUND($Y$5/A38,2)</f>
        <v>4.13</v>
      </c>
    </row>
    <row r="39" spans="1:25" ht="12.75">
      <c r="A39" s="9">
        <f>A38*10^0.1</f>
        <v>7943.282347242826</v>
      </c>
      <c r="C39" s="9">
        <f>LOG(A39)/8.451+0.2633</f>
        <v>0.7247838480653177</v>
      </c>
      <c r="D39" s="9">
        <f>ROUND($D$5/A39,2)</f>
        <v>6.47</v>
      </c>
      <c r="F39" s="9">
        <f>(7+LOG(A39))/15</f>
        <v>0.7266666666666667</v>
      </c>
      <c r="G39" s="9">
        <f>ROUND($G$5/A39,2)</f>
        <v>3.65</v>
      </c>
      <c r="I39" s="9">
        <f>LOG(A39)/16+0.475</f>
        <v>0.71875</v>
      </c>
      <c r="J39" s="9">
        <f>ROUND($J$5/A39,2)</f>
        <v>3.42</v>
      </c>
      <c r="L39" s="9">
        <f>LOG(A39)/16.07143+0.41</f>
        <v>0.6526666450962982</v>
      </c>
      <c r="M39" s="9">
        <f>ROUND($M$5/A39,2)</f>
        <v>3.4</v>
      </c>
      <c r="O39" s="9">
        <f>LOG(A39)/17.084+0.433</f>
        <v>0.661283774291735</v>
      </c>
      <c r="P39" s="9">
        <f>ROUND($P$5/A39,2)</f>
        <v>3.2</v>
      </c>
      <c r="R39" s="9">
        <f>LOG(A39)/15.2672+0.424</f>
        <v>0.679449591280654</v>
      </c>
      <c r="S39" s="9">
        <f>ROUND($S$5/A39,2)</f>
        <v>3.58</v>
      </c>
      <c r="U39" s="9">
        <f>LOG(A39)/13+0.523</f>
        <v>0.8230000000000001</v>
      </c>
      <c r="V39" s="9">
        <f>ROUND($V$5/A39,2)</f>
        <v>4.21</v>
      </c>
      <c r="X39" s="9">
        <f>LOG(A39)/16.652+0.567</f>
        <v>0.8012061013692049</v>
      </c>
      <c r="Y39" s="9">
        <f>ROUND($Y$5/A39,2)</f>
        <v>3.28</v>
      </c>
    </row>
    <row r="40" spans="1:25" ht="12.75">
      <c r="A40" s="14">
        <f>A39*10^0.1</f>
        <v>10000.000000000015</v>
      </c>
      <c r="B40" s="7"/>
      <c r="C40" s="14">
        <f>LOG(A40)/8.451+0.2633</f>
        <v>0.7366167672464798</v>
      </c>
      <c r="D40" s="14">
        <f>ROUND($D$5/A40,2)</f>
        <v>5.14</v>
      </c>
      <c r="E40" s="7"/>
      <c r="F40" s="14">
        <f>(7+LOG(A40))/15</f>
        <v>0.7333333333333333</v>
      </c>
      <c r="G40" s="14">
        <f>ROUND($G$5/A40,2)</f>
        <v>2.9</v>
      </c>
      <c r="H40" s="7"/>
      <c r="I40" s="14">
        <f>LOG(A40)/16+0.475</f>
        <v>0.7250000000000001</v>
      </c>
      <c r="J40" s="14">
        <f>ROUND($J$5/A40,2)</f>
        <v>2.71</v>
      </c>
      <c r="K40" s="7"/>
      <c r="L40" s="14">
        <f>LOG(A40)/16.07143+0.41</f>
        <v>0.6588888667654341</v>
      </c>
      <c r="M40" s="14">
        <f>ROUND($M$5/A40,2)</f>
        <v>2.7</v>
      </c>
      <c r="N40" s="7"/>
      <c r="O40" s="14">
        <f>LOG(A40)/17.084+0.433</f>
        <v>0.6671372044017795</v>
      </c>
      <c r="P40" s="14">
        <f>ROUND($P$5/A40,2)</f>
        <v>2.54</v>
      </c>
      <c r="Q40" s="11"/>
      <c r="R40" s="14">
        <f>LOG(A40)/15.2672+0.424</f>
        <v>0.6859995808006707</v>
      </c>
      <c r="S40" s="14">
        <f>ROUND($S$5/A40,2)</f>
        <v>2.84</v>
      </c>
      <c r="T40" s="11"/>
      <c r="U40" s="14">
        <f>LOG(A40)/13+0.523</f>
        <v>0.8306923076923078</v>
      </c>
      <c r="V40" s="14">
        <f>ROUND($V$5/A40,2)</f>
        <v>3.34</v>
      </c>
      <c r="W40" s="11"/>
      <c r="X40" s="14">
        <f>LOG(A40)/16.652+0.567</f>
        <v>0.8072113860196973</v>
      </c>
      <c r="Y40" s="14">
        <f>ROUND($Y$5/A40,2)</f>
        <v>2.61</v>
      </c>
    </row>
    <row r="43" spans="1:25" ht="12.75">
      <c r="A43" s="6">
        <v>5000</v>
      </c>
      <c r="C43" s="9">
        <f>LOG(A43)/8.451+0.2633</f>
        <v>0.7009961311485053</v>
      </c>
      <c r="D43" s="9">
        <f>ROUND($D$5/A43,2)</f>
        <v>10.28</v>
      </c>
      <c r="F43" s="9">
        <f>(7+LOG(A43))/15</f>
        <v>0.7132646669557345</v>
      </c>
      <c r="G43" s="9">
        <f>ROUND($G$5/A43,2)</f>
        <v>5.79</v>
      </c>
      <c r="I43" s="9">
        <f>LOG(A43)/16+0.475</f>
        <v>0.7061856252710011</v>
      </c>
      <c r="J43" s="9">
        <f>ROUND($J$5/A43,2)</f>
        <v>5.43</v>
      </c>
      <c r="L43" s="9">
        <f>LOG(A43)/16.07143+0.41</f>
        <v>0.6401581131446311</v>
      </c>
      <c r="M43" s="9">
        <f>ROUND($M$5/A43,2)</f>
        <v>5.4</v>
      </c>
      <c r="O43" s="9">
        <f>LOG(A43)/17.084+0.433</f>
        <v>0.6495166239953183</v>
      </c>
      <c r="P43" s="9">
        <f>ROUND($P$5/A43,2)</f>
        <v>5.08</v>
      </c>
      <c r="R43" s="9">
        <f>LOG(A43)/15.2672+0.424</f>
        <v>0.666282147632573</v>
      </c>
      <c r="S43" s="9">
        <f>ROUND($S$5/A43,2)</f>
        <v>5.69</v>
      </c>
      <c r="U43" s="9">
        <f>LOG(A43)/13+0.523</f>
        <v>0.8075361541796937</v>
      </c>
      <c r="V43" s="9">
        <f>ROUND($V$5/A43,2)</f>
        <v>6.68</v>
      </c>
      <c r="X43" s="9">
        <f>LOG(A43)/16.652+0.567</f>
        <v>0.7891336778967102</v>
      </c>
      <c r="Y43" s="9">
        <f>ROUND($Y$5/A43,2)</f>
        <v>5.22</v>
      </c>
    </row>
    <row r="47" spans="1:2" ht="12.75">
      <c r="A47" s="8"/>
      <c r="B47" s="9"/>
    </row>
    <row r="48" spans="1:2" ht="12.75">
      <c r="A48" s="8"/>
      <c r="B48" s="9"/>
    </row>
    <row r="49" spans="1:2" ht="12.75">
      <c r="A49" s="8"/>
      <c r="B49" s="9"/>
    </row>
    <row r="50" spans="1:2" ht="12.75">
      <c r="A50" s="8"/>
      <c r="B50" s="9"/>
    </row>
    <row r="51" spans="1:2" ht="12.75">
      <c r="A51" s="8"/>
      <c r="B51" s="9"/>
    </row>
    <row r="52" spans="1:2" ht="12.75">
      <c r="A52" s="8"/>
      <c r="B52" s="9"/>
    </row>
    <row r="57" spans="1:8" ht="12.75">
      <c r="A57" s="3"/>
      <c r="B57" s="9"/>
      <c r="F57" s="8"/>
      <c r="G57" s="8"/>
      <c r="H57" s="8"/>
    </row>
    <row r="58" spans="1:8" ht="12.75">
      <c r="A58" s="8"/>
      <c r="B58" s="9"/>
      <c r="H58" s="9"/>
    </row>
    <row r="59" spans="1:8" ht="12.75">
      <c r="A59" s="8"/>
      <c r="B59" s="9"/>
      <c r="H59" s="9"/>
    </row>
    <row r="60" spans="1:8" ht="12.75">
      <c r="A60" s="8"/>
      <c r="B60" s="9"/>
      <c r="H60" s="9"/>
    </row>
    <row r="61" spans="1:8" ht="12.75">
      <c r="A61" s="8"/>
      <c r="B61" s="9"/>
      <c r="H61" s="9"/>
    </row>
    <row r="62" ht="12.75">
      <c r="B62" s="9"/>
    </row>
    <row r="79" ht="12.75">
      <c r="B79" s="9"/>
    </row>
    <row r="80" spans="2:5" ht="12.75">
      <c r="B80" s="9"/>
      <c r="E80" s="5"/>
    </row>
    <row r="81" spans="2:5" ht="12.75">
      <c r="B81" s="9"/>
      <c r="E81" s="5"/>
    </row>
    <row r="82" spans="2:5" ht="12.75">
      <c r="B82" s="9"/>
      <c r="E82" s="5"/>
    </row>
    <row r="83" ht="12.75">
      <c r="E83" s="5"/>
    </row>
    <row r="84" ht="12.75">
      <c r="E84" s="5"/>
    </row>
    <row r="98" ht="12.75"/>
    <row r="102" spans="4:7" ht="12.75">
      <c r="D102" s="8"/>
      <c r="E102" s="8"/>
      <c r="F102" s="8"/>
      <c r="G102" s="8"/>
    </row>
    <row r="103" spans="4:5" ht="12.75">
      <c r="D103" s="9"/>
      <c r="E103" s="9"/>
    </row>
    <row r="104" spans="4:5" ht="12.75">
      <c r="D104" s="9"/>
      <c r="E104" s="9"/>
    </row>
    <row r="105" spans="4:5" ht="12.75">
      <c r="D105" s="9"/>
      <c r="E105" s="9"/>
    </row>
    <row r="106" spans="4:5" ht="12.75">
      <c r="D106" s="9"/>
      <c r="E106" s="9"/>
    </row>
    <row r="107" spans="4:5" ht="12.75">
      <c r="D107" s="9"/>
      <c r="E107" s="9"/>
    </row>
    <row r="108" spans="4:5" ht="12.75">
      <c r="D108" s="9"/>
      <c r="E108" s="9"/>
    </row>
    <row r="109" spans="4:5" ht="12.75">
      <c r="D109" s="9"/>
      <c r="E109" s="9"/>
    </row>
    <row r="110" spans="4:5" ht="12.75">
      <c r="D110" s="9"/>
      <c r="E110" s="9"/>
    </row>
    <row r="111" spans="4:5" ht="12.75">
      <c r="D111" s="9"/>
      <c r="E111" s="9"/>
    </row>
    <row r="112" spans="4:5" ht="12.75">
      <c r="D112" s="9"/>
      <c r="E112" s="9"/>
    </row>
    <row r="113" spans="4:5" ht="12.75">
      <c r="D113" s="9"/>
      <c r="E113" s="9"/>
    </row>
    <row r="114" spans="4:5" ht="12.75">
      <c r="D114" s="9"/>
      <c r="E114" s="9"/>
    </row>
    <row r="115" spans="4:5" ht="12.75">
      <c r="D115" s="9"/>
      <c r="E115" s="9"/>
    </row>
    <row r="116" spans="4:5" ht="12.75">
      <c r="D116" s="9"/>
      <c r="E116" s="9"/>
    </row>
    <row r="117" spans="4:5" ht="12.75">
      <c r="D117" s="9"/>
      <c r="E117" s="9"/>
    </row>
    <row r="118" spans="4:5" ht="12.75">
      <c r="D118" s="9"/>
      <c r="E118" s="9"/>
    </row>
    <row r="119" spans="4:5" ht="12.75">
      <c r="D119" s="9"/>
      <c r="E119" s="9"/>
    </row>
    <row r="120" spans="4:5" ht="12.75">
      <c r="D120" s="9"/>
      <c r="E120" s="9"/>
    </row>
    <row r="121" spans="4:5" ht="12.75">
      <c r="D121" s="9"/>
      <c r="E121" s="9"/>
    </row>
    <row r="122" spans="4:5" ht="12.75">
      <c r="D122" s="9"/>
      <c r="E122" s="9"/>
    </row>
    <row r="123" spans="4:5" ht="12.75">
      <c r="D123" s="9"/>
      <c r="E123" s="9"/>
    </row>
    <row r="124" spans="4:5" ht="12.75">
      <c r="D124" s="9"/>
      <c r="E124" s="9"/>
    </row>
    <row r="125" spans="4:5" ht="12.75">
      <c r="D125" s="9"/>
      <c r="E125" s="9"/>
    </row>
    <row r="126" spans="4:5" ht="12.75">
      <c r="D126" s="9"/>
      <c r="E126" s="9"/>
    </row>
    <row r="129" spans="6:7" ht="12.75">
      <c r="F129" s="8"/>
      <c r="G129" s="8"/>
    </row>
    <row r="130" spans="1:7" ht="12.75">
      <c r="A130" s="8"/>
      <c r="B130" s="6"/>
      <c r="C130" s="10"/>
      <c r="D130" s="16"/>
      <c r="E130" s="15"/>
      <c r="F130" s="10"/>
      <c r="G130" s="10"/>
    </row>
    <row r="131" spans="1:7" ht="12.75">
      <c r="A131" s="8"/>
      <c r="B131" s="6"/>
      <c r="C131" s="10"/>
      <c r="D131" s="16"/>
      <c r="E131" s="15"/>
      <c r="F131" s="10"/>
      <c r="G131" s="10"/>
    </row>
    <row r="132" spans="1:4" ht="12.75">
      <c r="A132" s="8"/>
      <c r="B132" s="6"/>
      <c r="C132" s="10"/>
      <c r="D132" s="16"/>
    </row>
    <row r="133" spans="3:4" ht="12.75">
      <c r="C133" s="10"/>
      <c r="D133" s="16"/>
    </row>
  </sheetData>
  <sheetProtection/>
  <printOptions/>
  <pageMargins left="0" right="0" top="1.6666666666666667" bottom="1.6666666666666667" header="0" footer="0"/>
  <pageSetup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 S Gilstrap</cp:lastModifiedBy>
  <dcterms:created xsi:type="dcterms:W3CDTF">2010-12-24T17:40:16Z</dcterms:created>
  <cp:category/>
  <cp:version/>
  <cp:contentType/>
  <cp:contentStatus/>
</cp:coreProperties>
</file>